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2" windowWidth="19416" windowHeight="9780"/>
  </bookViews>
  <sheets>
    <sheet name="Feuil1" sheetId="2" r:id="rId1"/>
  </sheets>
  <definedNames>
    <definedName name="_xlnm.Print_Area" localSheetId="0">Feuil1!$A$1:$K$66</definedName>
  </definedNames>
  <calcPr calcId="125725"/>
</workbook>
</file>

<file path=xl/calcChain.xml><?xml version="1.0" encoding="utf-8"?>
<calcChain xmlns="http://schemas.openxmlformats.org/spreadsheetml/2006/main">
  <c r="E26" i="2"/>
  <c r="E25"/>
  <c r="E24"/>
  <c r="E23"/>
  <c r="E20"/>
  <c r="E19"/>
  <c r="E18"/>
  <c r="E17"/>
  <c r="E54" l="1"/>
  <c r="E55"/>
  <c r="E56"/>
  <c r="E57"/>
  <c r="E58"/>
  <c r="H1"/>
  <c r="E29"/>
  <c r="E30"/>
  <c r="E31"/>
  <c r="E32"/>
  <c r="E33"/>
  <c r="E34"/>
  <c r="E35"/>
  <c r="E36"/>
  <c r="E37"/>
  <c r="E38"/>
  <c r="K57" l="1"/>
  <c r="K56"/>
  <c r="K55"/>
  <c r="E53"/>
  <c r="K52"/>
  <c r="E52"/>
  <c r="K51"/>
  <c r="K50"/>
  <c r="E49"/>
  <c r="E48"/>
  <c r="K47"/>
  <c r="E47"/>
  <c r="K46"/>
  <c r="E46"/>
  <c r="K45"/>
  <c r="E45"/>
  <c r="K44"/>
  <c r="E44"/>
  <c r="E43"/>
  <c r="E42"/>
  <c r="K41"/>
  <c r="E41"/>
  <c r="K40"/>
  <c r="K39"/>
  <c r="K38"/>
  <c r="K37"/>
  <c r="K36"/>
  <c r="K35"/>
  <c r="K34"/>
  <c r="K31"/>
  <c r="K30"/>
  <c r="K29"/>
  <c r="K28"/>
  <c r="K25"/>
  <c r="K24"/>
  <c r="K23"/>
  <c r="K60"/>
  <c r="K22"/>
  <c r="K21"/>
  <c r="K20"/>
  <c r="K19"/>
  <c r="K18"/>
  <c r="K17"/>
  <c r="K62" l="1"/>
  <c r="K63"/>
  <c r="K64"/>
  <c r="K61" l="1"/>
</calcChain>
</file>

<file path=xl/sharedStrings.xml><?xml version="1.0" encoding="utf-8"?>
<sst xmlns="http://schemas.openxmlformats.org/spreadsheetml/2006/main" count="101" uniqueCount="90">
  <si>
    <t>Végétarienne</t>
  </si>
  <si>
    <t>CONTACT :</t>
  </si>
  <si>
    <t xml:space="preserve">NBRE DE COUVERTS :       </t>
  </si>
  <si>
    <t xml:space="preserve">Salade landaise </t>
  </si>
  <si>
    <t>"Vitello tonnato"</t>
  </si>
  <si>
    <t>Les desserts</t>
  </si>
  <si>
    <t xml:space="preserve">MAIL : </t>
  </si>
  <si>
    <t>TEL/GSM :</t>
  </si>
  <si>
    <t>DATE (JJ/MM) :</t>
  </si>
  <si>
    <t>ADRESSE :</t>
  </si>
  <si>
    <t>COORDONNEES CLIENT :</t>
  </si>
  <si>
    <t>NOM :</t>
  </si>
  <si>
    <t>TVA :</t>
  </si>
  <si>
    <t>REF. POUR FACTURATION :</t>
  </si>
  <si>
    <t>"Salade folle"</t>
  </si>
  <si>
    <t xml:space="preserve">Mixte </t>
  </si>
  <si>
    <t>Poisson</t>
  </si>
  <si>
    <t xml:space="preserve">Viande </t>
  </si>
  <si>
    <t xml:space="preserve">"A l'italienne" </t>
  </si>
  <si>
    <t xml:space="preserve">"Classique du jour" </t>
  </si>
  <si>
    <t xml:space="preserve">"Léger du jour" </t>
  </si>
  <si>
    <t>Les frais de livraison</t>
  </si>
  <si>
    <t xml:space="preserve">Patisserie individuelle </t>
  </si>
  <si>
    <t>Spirale de saumon d'Ecosse …</t>
  </si>
  <si>
    <t>Cannelloni de Bresaola …</t>
  </si>
  <si>
    <t>"Bocconcini di mozzarella di bufala" …</t>
  </si>
  <si>
    <t>Bâtonnets de parmesan …</t>
  </si>
  <si>
    <t>Taboulé ou quinoa …</t>
  </si>
  <si>
    <t>Mesclun, haricots verts …</t>
  </si>
  <si>
    <t>LIVRAISON COMMANDE :</t>
  </si>
  <si>
    <t>Les boissons</t>
  </si>
  <si>
    <t>Vin blanc - 75 cl - à déterminer</t>
  </si>
  <si>
    <t>Vin rouge - 75 cl - à déterminer</t>
  </si>
  <si>
    <t xml:space="preserve">Totaux </t>
  </si>
  <si>
    <t>TTC</t>
  </si>
  <si>
    <t>HTVA 6 %</t>
  </si>
  <si>
    <t xml:space="preserve">TTC / pers. </t>
  </si>
  <si>
    <t>Charcuteries et/ou fromages - à préciser</t>
  </si>
  <si>
    <t>Thon mi-cuit à la coriandre …</t>
  </si>
  <si>
    <t>Brochettes de légumes …</t>
  </si>
  <si>
    <t>Foie gras de canard et pain d'épices …</t>
  </si>
  <si>
    <t>CODE POSTAL :</t>
  </si>
  <si>
    <t>Divers</t>
  </si>
  <si>
    <t>Aller ou Reprise - Bruxelles</t>
  </si>
  <si>
    <t xml:space="preserve">Aller ou Reprise - périphérie </t>
  </si>
  <si>
    <t>HEURE SOUHAITEE (00:00) :</t>
  </si>
  <si>
    <t xml:space="preserve">Formule VIP en deux services </t>
  </si>
  <si>
    <t>Kit de couverts inoxydables + serviette</t>
  </si>
  <si>
    <r>
      <t xml:space="preserve">Vos commandes doivent nous être soumises exclusivement à l'aide du présent bon de commande (sous Excel ou Pdf) adressé à </t>
    </r>
    <r>
      <rPr>
        <b/>
        <sz val="9"/>
        <rFont val="Calibri"/>
        <family val="2"/>
        <scheme val="minor"/>
      </rPr>
      <t xml:space="preserve">order.entreprises@pandin.be </t>
    </r>
    <r>
      <rPr>
        <sz val="9"/>
        <rFont val="Calibri"/>
        <family val="2"/>
        <scheme val="minor"/>
      </rPr>
      <t>au plus tard la veille à 12:00. Vos commandes pour les lundis doivent nous être soumises au plus tard le vendredi qui précède à 16:00. Tout envoi de bon de commande doit toujours être validé par un retour de mail.</t>
    </r>
  </si>
  <si>
    <t>HTVA 21 % - Vins</t>
  </si>
  <si>
    <t>HTVA 21 % - Matériel</t>
  </si>
  <si>
    <t>La vaisselle, le matériel …</t>
  </si>
  <si>
    <t xml:space="preserve">"Caesar salad" </t>
  </si>
  <si>
    <t>"Antipasti du jour"</t>
  </si>
  <si>
    <t>Gâteaux "mignons" - 3 pièces</t>
  </si>
  <si>
    <t xml:space="preserve">VOS REMARQUES AU SUJET DE LA LIVRAISON : </t>
  </si>
  <si>
    <t>Préparation du jour …</t>
  </si>
  <si>
    <t>Saumon d'Ecosse …</t>
  </si>
  <si>
    <t>Poularde …</t>
  </si>
  <si>
    <t>Assortiment parmi le choix ci-dessus *</t>
  </si>
  <si>
    <t>Eau plate/pétillante - 33 cl - à préciser</t>
  </si>
  <si>
    <t>Jus de fruits Alain Milliat - 33 cl</t>
  </si>
  <si>
    <t>Crème brûlée *</t>
  </si>
  <si>
    <t>Tiramisu *</t>
  </si>
  <si>
    <t>Panna cotta et coulis de framboises *</t>
  </si>
  <si>
    <t>Mousse au chocolat noir *</t>
  </si>
  <si>
    <t>Macédoine de fruits frais *</t>
  </si>
  <si>
    <t>Scampi au goût du jour …</t>
  </si>
  <si>
    <t>Flûtes feuilletées au sel de Guérande …</t>
  </si>
  <si>
    <t>"Grandes salades variées du jour"</t>
  </si>
  <si>
    <t>Les buffets froids - à partir de 5 personnes !</t>
  </si>
  <si>
    <t>Les verrines - à partir de 4 pièces par variété !</t>
  </si>
  <si>
    <t>Les "finger food" - à partir de 4 pièces par variété !</t>
  </si>
  <si>
    <t>Les assiettes garnies individuelles</t>
  </si>
  <si>
    <t xml:space="preserve">Remarques : </t>
  </si>
  <si>
    <t>PANDIN - BON DE COMMANDE BUSINESS LUNCHES - 2025</t>
  </si>
  <si>
    <t>Crevettes grises …</t>
  </si>
  <si>
    <t>"Mozzarella di bufala" ou "Burrata" …</t>
  </si>
  <si>
    <t xml:space="preserve">Scampis … </t>
  </si>
  <si>
    <t>Remarques générales</t>
  </si>
  <si>
    <t>Les sandwiches "demi-baguette"</t>
  </si>
  <si>
    <t xml:space="preserve">Les sandwiches "réduction" assortis </t>
  </si>
  <si>
    <t>Sandwiches tendres ouverts</t>
  </si>
  <si>
    <t>Sandwiches tendres fermés</t>
  </si>
  <si>
    <t>Sandwiches croquants ouverts</t>
  </si>
  <si>
    <t>Sandwiches croquants fermés</t>
  </si>
  <si>
    <t>Demi-baguettes à base de poissons</t>
  </si>
  <si>
    <t>Demi-baguettes à base de viandes</t>
  </si>
  <si>
    <t>Demi-baguettes végétaRiennes</t>
  </si>
  <si>
    <t>Demi-baguettes végétaLiennes</t>
  </si>
</sst>
</file>

<file path=xl/styles.xml><?xml version="1.0" encoding="utf-8"?>
<styleSheet xmlns="http://schemas.openxmlformats.org/spreadsheetml/2006/main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_ * #,##0.00_ ;_ * \-#,##0.00_ ;_ * &quot;-&quot;??_ ;_ @_ "/>
    <numFmt numFmtId="165" formatCode="[$-F800]dddd\,\ mmmm\ dd\,\ yyyy"/>
    <numFmt numFmtId="166" formatCode="h&quot; h &quot;mm;@"/>
    <numFmt numFmtId="167" formatCode="[$-80C]dddd\ d\ mmmm\ yyyy\ /\ hh:mm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43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43" fontId="4" fillId="0" borderId="0" xfId="1" applyNumberFormat="1" applyFont="1" applyFill="1" applyBorder="1" applyAlignment="1" applyProtection="1">
      <alignment vertical="center"/>
    </xf>
    <xf numFmtId="41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165" fontId="4" fillId="0" borderId="0" xfId="0" applyNumberFormat="1" applyFont="1" applyFill="1" applyBorder="1" applyAlignment="1" applyProtection="1">
      <alignment horizontal="left" vertical="center"/>
    </xf>
    <xf numFmtId="41" fontId="4" fillId="0" borderId="0" xfId="0" applyNumberFormat="1" applyFont="1" applyFill="1" applyBorder="1" applyAlignment="1" applyProtection="1">
      <alignment horizontal="left" vertical="center"/>
    </xf>
    <xf numFmtId="43" fontId="4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41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43" fontId="4" fillId="0" borderId="0" xfId="0" applyNumberFormat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1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4" fillId="0" borderId="0" xfId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>
      <alignment horizontal="left" vertical="center"/>
      <protection locked="0"/>
    </xf>
    <xf numFmtId="43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7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6" xfId="0" applyNumberFormat="1" applyFont="1" applyFill="1" applyBorder="1" applyAlignment="1" applyProtection="1">
      <alignment horizontal="left" vertical="center" wrapText="1"/>
      <protection locked="0"/>
    </xf>
    <xf numFmtId="0" fontId="4" fillId="3" borderId="7" xfId="0" applyNumberFormat="1" applyFont="1" applyFill="1" applyBorder="1" applyAlignment="1" applyProtection="1">
      <alignment horizontal="left" vertical="center" wrapText="1"/>
      <protection locked="0"/>
    </xf>
    <xf numFmtId="0" fontId="4" fillId="3" borderId="8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top" wrapText="1"/>
      <protection locked="0"/>
    </xf>
    <xf numFmtId="0" fontId="5" fillId="3" borderId="4" xfId="0" applyNumberFormat="1" applyFont="1" applyFill="1" applyBorder="1" applyAlignment="1" applyProtection="1">
      <alignment horizontal="left" vertical="top" wrapText="1"/>
      <protection locked="0"/>
    </xf>
    <xf numFmtId="0" fontId="5" fillId="3" borderId="5" xfId="0" applyNumberFormat="1" applyFont="1" applyFill="1" applyBorder="1" applyAlignment="1" applyProtection="1">
      <alignment horizontal="left" vertical="top" wrapText="1"/>
      <protection locked="0"/>
    </xf>
    <xf numFmtId="0" fontId="5" fillId="3" borderId="6" xfId="0" applyNumberFormat="1" applyFont="1" applyFill="1" applyBorder="1" applyAlignment="1" applyProtection="1">
      <alignment horizontal="left" vertical="top" wrapText="1"/>
      <protection locked="0"/>
    </xf>
    <xf numFmtId="0" fontId="5" fillId="3" borderId="7" xfId="0" applyNumberFormat="1" applyFont="1" applyFill="1" applyBorder="1" applyAlignment="1" applyProtection="1">
      <alignment horizontal="left" vertical="top" wrapText="1"/>
      <protection locked="0"/>
    </xf>
    <xf numFmtId="0" fontId="5" fillId="3" borderId="8" xfId="0" applyNumberFormat="1" applyFont="1" applyFill="1" applyBorder="1" applyAlignment="1" applyProtection="1">
      <alignment horizontal="left" vertical="top" wrapText="1"/>
      <protection locked="0"/>
    </xf>
    <xf numFmtId="167" fontId="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165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16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E59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showGridLines="0" tabSelected="1" zoomScale="120" zoomScaleNormal="120" workbookViewId="0">
      <selection activeCell="B4" sqref="B4:E4"/>
    </sheetView>
  </sheetViews>
  <sheetFormatPr baseColWidth="10" defaultColWidth="11.44140625" defaultRowHeight="12"/>
  <cols>
    <col min="1" max="1" width="17.88671875" style="9" customWidth="1"/>
    <col min="2" max="2" width="10.5546875" style="4" customWidth="1"/>
    <col min="3" max="3" width="5.5546875" style="8" bestFit="1" customWidth="1"/>
    <col min="4" max="4" width="8.109375" style="5" bestFit="1" customWidth="1"/>
    <col min="5" max="5" width="6.5546875" style="5" customWidth="1"/>
    <col min="6" max="6" width="0.88671875" style="4" customWidth="1"/>
    <col min="7" max="7" width="21.44140625" style="4" customWidth="1"/>
    <col min="8" max="8" width="7.88671875" style="4" customWidth="1"/>
    <col min="9" max="9" width="5.5546875" style="6" customWidth="1"/>
    <col min="10" max="10" width="7.33203125" style="7" bestFit="1" customWidth="1"/>
    <col min="11" max="11" width="6.44140625" style="5" bestFit="1" customWidth="1"/>
    <col min="12" max="16384" width="11.44140625" style="4"/>
  </cols>
  <sheetData>
    <row r="1" spans="1:11" s="3" customFormat="1">
      <c r="A1" s="78" t="s">
        <v>75</v>
      </c>
      <c r="B1" s="78"/>
      <c r="C1" s="78"/>
      <c r="D1" s="78"/>
      <c r="E1" s="78"/>
      <c r="F1" s="78"/>
      <c r="G1" s="78"/>
      <c r="H1" s="77">
        <f ca="1">NOW()</f>
        <v>45944.786465972225</v>
      </c>
      <c r="I1" s="77"/>
      <c r="J1" s="77"/>
      <c r="K1" s="77"/>
    </row>
    <row r="2" spans="1:11" s="3" customForma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3" customFormat="1" ht="12" customHeight="1">
      <c r="A3" s="79" t="s">
        <v>10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s="3" customFormat="1">
      <c r="A4" s="13" t="s">
        <v>11</v>
      </c>
      <c r="B4" s="85"/>
      <c r="C4" s="85"/>
      <c r="D4" s="85"/>
      <c r="E4" s="85"/>
      <c r="F4" s="14"/>
      <c r="G4" s="38" t="s">
        <v>7</v>
      </c>
      <c r="H4" s="69"/>
      <c r="I4" s="69"/>
      <c r="J4" s="69"/>
      <c r="K4" s="69"/>
    </row>
    <row r="5" spans="1:11" s="3" customFormat="1">
      <c r="A5" s="38" t="s">
        <v>1</v>
      </c>
      <c r="B5" s="69"/>
      <c r="C5" s="69"/>
      <c r="D5" s="69"/>
      <c r="E5" s="69"/>
      <c r="F5" s="14"/>
      <c r="G5" s="38" t="s">
        <v>6</v>
      </c>
      <c r="H5" s="69"/>
      <c r="I5" s="69"/>
      <c r="J5" s="69"/>
      <c r="K5" s="69"/>
    </row>
    <row r="6" spans="1:11" s="3" customFormat="1">
      <c r="A6" s="12" t="s">
        <v>9</v>
      </c>
      <c r="B6" s="66"/>
      <c r="C6" s="67"/>
      <c r="D6" s="67"/>
      <c r="E6" s="68"/>
      <c r="F6" s="32"/>
      <c r="G6" s="38" t="s">
        <v>12</v>
      </c>
      <c r="H6" s="69"/>
      <c r="I6" s="69"/>
      <c r="J6" s="69"/>
      <c r="K6" s="69"/>
    </row>
    <row r="7" spans="1:11" s="3" customFormat="1">
      <c r="A7" s="12" t="s">
        <v>41</v>
      </c>
      <c r="B7" s="66"/>
      <c r="C7" s="67"/>
      <c r="D7" s="67"/>
      <c r="E7" s="68"/>
      <c r="F7" s="32"/>
      <c r="G7" s="12" t="s">
        <v>13</v>
      </c>
      <c r="H7" s="49"/>
      <c r="I7" s="50"/>
      <c r="J7" s="50"/>
      <c r="K7" s="51"/>
    </row>
    <row r="8" spans="1:11" s="3" customFormat="1">
      <c r="A8" s="32"/>
      <c r="B8" s="32"/>
      <c r="C8" s="32"/>
      <c r="D8" s="32"/>
      <c r="E8" s="32"/>
      <c r="F8" s="32"/>
      <c r="G8" s="32"/>
      <c r="H8" s="52"/>
      <c r="I8" s="53"/>
      <c r="J8" s="53"/>
      <c r="K8" s="54"/>
    </row>
    <row r="9" spans="1:11" s="3" customFormat="1" ht="12" customHeight="1">
      <c r="A9" s="79" t="s">
        <v>29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s="3" customFormat="1">
      <c r="A10" s="15" t="s">
        <v>8</v>
      </c>
      <c r="B10" s="80"/>
      <c r="C10" s="80"/>
      <c r="D10" s="80"/>
      <c r="E10" s="80"/>
      <c r="F10" s="16"/>
      <c r="G10" s="13" t="s">
        <v>45</v>
      </c>
      <c r="H10" s="82"/>
      <c r="I10" s="82"/>
      <c r="J10" s="82"/>
      <c r="K10" s="82"/>
    </row>
    <row r="11" spans="1:11" s="3" customFormat="1" ht="12" customHeight="1">
      <c r="A11" s="12" t="s">
        <v>9</v>
      </c>
      <c r="B11" s="66"/>
      <c r="C11" s="67"/>
      <c r="D11" s="67"/>
      <c r="E11" s="68"/>
      <c r="F11" s="36"/>
      <c r="G11" s="83" t="s">
        <v>55</v>
      </c>
      <c r="H11" s="55"/>
      <c r="I11" s="56"/>
      <c r="J11" s="56"/>
      <c r="K11" s="57"/>
    </row>
    <row r="12" spans="1:11" s="3" customFormat="1">
      <c r="A12" s="12" t="s">
        <v>41</v>
      </c>
      <c r="B12" s="66"/>
      <c r="C12" s="67"/>
      <c r="D12" s="67"/>
      <c r="E12" s="68"/>
      <c r="F12" s="36"/>
      <c r="G12" s="83"/>
      <c r="H12" s="58"/>
      <c r="I12" s="59"/>
      <c r="J12" s="59"/>
      <c r="K12" s="60"/>
    </row>
    <row r="13" spans="1:11" s="3" customFormat="1">
      <c r="A13" s="36"/>
      <c r="B13" s="36"/>
      <c r="C13" s="17"/>
      <c r="D13" s="18"/>
      <c r="E13" s="18"/>
      <c r="F13" s="36"/>
      <c r="G13" s="83"/>
      <c r="H13" s="58"/>
      <c r="I13" s="59"/>
      <c r="J13" s="59"/>
      <c r="K13" s="60"/>
    </row>
    <row r="14" spans="1:11" s="3" customFormat="1">
      <c r="A14" s="15" t="s">
        <v>2</v>
      </c>
      <c r="B14" s="81"/>
      <c r="C14" s="81"/>
      <c r="D14" s="81"/>
      <c r="E14" s="81"/>
      <c r="F14" s="36"/>
      <c r="G14" s="19"/>
      <c r="H14" s="61"/>
      <c r="I14" s="62"/>
      <c r="J14" s="62"/>
      <c r="K14" s="63"/>
    </row>
    <row r="15" spans="1:11" s="3" customFormat="1">
      <c r="A15" s="15"/>
      <c r="B15" s="37"/>
      <c r="C15" s="37"/>
      <c r="D15" s="26"/>
      <c r="E15" s="37"/>
      <c r="F15" s="36"/>
      <c r="G15" s="19"/>
      <c r="H15" s="20"/>
      <c r="I15" s="20"/>
      <c r="J15" s="20"/>
      <c r="K15" s="26"/>
    </row>
    <row r="16" spans="1:11" s="2" customFormat="1" ht="12" customHeight="1">
      <c r="A16" s="64" t="s">
        <v>81</v>
      </c>
      <c r="B16" s="64"/>
      <c r="C16" s="64"/>
      <c r="D16" s="64"/>
      <c r="E16" s="64"/>
      <c r="F16" s="11"/>
      <c r="G16" s="64" t="s">
        <v>73</v>
      </c>
      <c r="H16" s="64"/>
      <c r="I16" s="64"/>
      <c r="J16" s="64"/>
      <c r="K16" s="64"/>
    </row>
    <row r="17" spans="1:11" s="1" customFormat="1">
      <c r="A17" s="45" t="s">
        <v>82</v>
      </c>
      <c r="B17" s="45"/>
      <c r="C17" s="21"/>
      <c r="D17" s="18">
        <v>4.5</v>
      </c>
      <c r="E17" s="22">
        <f>C17*D17</f>
        <v>0</v>
      </c>
      <c r="F17" s="36"/>
      <c r="G17" s="45" t="s">
        <v>15</v>
      </c>
      <c r="H17" s="45"/>
      <c r="I17" s="21"/>
      <c r="J17" s="18">
        <v>36</v>
      </c>
      <c r="K17" s="22">
        <f>I17*J17</f>
        <v>0</v>
      </c>
    </row>
    <row r="18" spans="1:11" s="1" customFormat="1">
      <c r="A18" s="45" t="s">
        <v>83</v>
      </c>
      <c r="B18" s="45"/>
      <c r="C18" s="21"/>
      <c r="D18" s="18">
        <v>4.5</v>
      </c>
      <c r="E18" s="22">
        <f t="shared" ref="E18:E20" si="0">C18*D18</f>
        <v>0</v>
      </c>
      <c r="F18" s="36"/>
      <c r="G18" s="45" t="s">
        <v>16</v>
      </c>
      <c r="H18" s="45"/>
      <c r="I18" s="21"/>
      <c r="J18" s="18">
        <v>38</v>
      </c>
      <c r="K18" s="22">
        <f t="shared" ref="K18:K25" si="1">I18*J18</f>
        <v>0</v>
      </c>
    </row>
    <row r="19" spans="1:11" s="1" customFormat="1">
      <c r="A19" s="45" t="s">
        <v>84</v>
      </c>
      <c r="B19" s="45"/>
      <c r="C19" s="21"/>
      <c r="D19" s="18">
        <v>4.5</v>
      </c>
      <c r="E19" s="22">
        <f t="shared" si="0"/>
        <v>0</v>
      </c>
      <c r="F19" s="36"/>
      <c r="G19" s="45" t="s">
        <v>17</v>
      </c>
      <c r="H19" s="45"/>
      <c r="I19" s="21"/>
      <c r="J19" s="18">
        <v>33</v>
      </c>
      <c r="K19" s="22">
        <f t="shared" si="1"/>
        <v>0</v>
      </c>
    </row>
    <row r="20" spans="1:11" s="1" customFormat="1">
      <c r="A20" s="45" t="s">
        <v>85</v>
      </c>
      <c r="B20" s="45"/>
      <c r="C20" s="21"/>
      <c r="D20" s="18">
        <v>4.5</v>
      </c>
      <c r="E20" s="22">
        <f t="shared" si="0"/>
        <v>0</v>
      </c>
      <c r="F20" s="36"/>
      <c r="G20" s="45" t="s">
        <v>0</v>
      </c>
      <c r="H20" s="45"/>
      <c r="I20" s="21"/>
      <c r="J20" s="18">
        <v>22</v>
      </c>
      <c r="K20" s="22">
        <f t="shared" si="1"/>
        <v>0</v>
      </c>
    </row>
    <row r="21" spans="1:11" s="1" customFormat="1">
      <c r="A21" s="23" t="s">
        <v>74</v>
      </c>
      <c r="B21" s="48"/>
      <c r="C21" s="48"/>
      <c r="D21" s="48"/>
      <c r="E21" s="48"/>
      <c r="F21" s="36"/>
      <c r="G21" s="45" t="s">
        <v>52</v>
      </c>
      <c r="H21" s="45"/>
      <c r="I21" s="21"/>
      <c r="J21" s="18">
        <v>22</v>
      </c>
      <c r="K21" s="22">
        <f t="shared" si="1"/>
        <v>0</v>
      </c>
    </row>
    <row r="22" spans="1:11" s="1" customFormat="1" ht="12" customHeight="1">
      <c r="A22" s="64" t="s">
        <v>80</v>
      </c>
      <c r="B22" s="64"/>
      <c r="C22" s="64"/>
      <c r="D22" s="64"/>
      <c r="E22" s="64"/>
      <c r="F22" s="36"/>
      <c r="G22" s="47" t="s">
        <v>37</v>
      </c>
      <c r="H22" s="47"/>
      <c r="I22" s="21"/>
      <c r="J22" s="18">
        <v>20</v>
      </c>
      <c r="K22" s="22">
        <f t="shared" si="1"/>
        <v>0</v>
      </c>
    </row>
    <row r="23" spans="1:11" s="1" customFormat="1">
      <c r="A23" s="45" t="s">
        <v>86</v>
      </c>
      <c r="B23" s="45"/>
      <c r="C23" s="21"/>
      <c r="D23" s="18">
        <v>9.5</v>
      </c>
      <c r="E23" s="22">
        <f>C23*D23</f>
        <v>0</v>
      </c>
      <c r="F23" s="36"/>
      <c r="G23" s="45" t="s">
        <v>18</v>
      </c>
      <c r="H23" s="45"/>
      <c r="I23" s="21"/>
      <c r="J23" s="18">
        <v>20</v>
      </c>
      <c r="K23" s="22">
        <f t="shared" si="1"/>
        <v>0</v>
      </c>
    </row>
    <row r="24" spans="1:11" s="1" customFormat="1">
      <c r="A24" s="45" t="s">
        <v>87</v>
      </c>
      <c r="B24" s="45"/>
      <c r="C24" s="21"/>
      <c r="D24" s="18">
        <v>9.5</v>
      </c>
      <c r="E24" s="22">
        <f>C24*D24</f>
        <v>0</v>
      </c>
      <c r="F24" s="36"/>
      <c r="G24" s="45" t="s">
        <v>14</v>
      </c>
      <c r="H24" s="45"/>
      <c r="I24" s="21"/>
      <c r="J24" s="18">
        <v>17.5</v>
      </c>
      <c r="K24" s="22">
        <f t="shared" si="1"/>
        <v>0</v>
      </c>
    </row>
    <row r="25" spans="1:11" s="2" customFormat="1">
      <c r="A25" s="45" t="s">
        <v>88</v>
      </c>
      <c r="B25" s="45"/>
      <c r="C25" s="21"/>
      <c r="D25" s="18">
        <v>9.5</v>
      </c>
      <c r="E25" s="22">
        <f t="shared" ref="E25:E26" si="2">C25*D25</f>
        <v>0</v>
      </c>
      <c r="F25" s="12"/>
      <c r="G25" s="45" t="s">
        <v>46</v>
      </c>
      <c r="H25" s="45"/>
      <c r="I25" s="21"/>
      <c r="J25" s="18">
        <v>50</v>
      </c>
      <c r="K25" s="22">
        <f t="shared" si="1"/>
        <v>0</v>
      </c>
    </row>
    <row r="26" spans="1:11" s="1" customFormat="1">
      <c r="A26" s="45" t="s">
        <v>89</v>
      </c>
      <c r="B26" s="45"/>
      <c r="C26" s="21"/>
      <c r="D26" s="18">
        <v>9.5</v>
      </c>
      <c r="E26" s="22">
        <f t="shared" si="2"/>
        <v>0</v>
      </c>
      <c r="F26" s="36"/>
      <c r="G26" s="23" t="s">
        <v>74</v>
      </c>
      <c r="H26" s="48"/>
      <c r="I26" s="48"/>
      <c r="J26" s="48"/>
      <c r="K26" s="48"/>
    </row>
    <row r="27" spans="1:11" s="1" customFormat="1" ht="12" customHeight="1">
      <c r="A27" s="23" t="s">
        <v>74</v>
      </c>
      <c r="B27" s="48"/>
      <c r="C27" s="48"/>
      <c r="D27" s="48"/>
      <c r="E27" s="48"/>
      <c r="F27" s="36"/>
      <c r="G27" s="44" t="s">
        <v>70</v>
      </c>
      <c r="H27" s="44"/>
      <c r="I27" s="44"/>
      <c r="J27" s="44"/>
      <c r="K27" s="44"/>
    </row>
    <row r="28" spans="1:11" s="1" customFormat="1">
      <c r="A28" s="44" t="s">
        <v>71</v>
      </c>
      <c r="B28" s="44"/>
      <c r="C28" s="44"/>
      <c r="D28" s="44"/>
      <c r="E28" s="44"/>
      <c r="F28" s="10"/>
      <c r="G28" s="45" t="s">
        <v>19</v>
      </c>
      <c r="H28" s="46"/>
      <c r="I28" s="21"/>
      <c r="J28" s="18">
        <v>50</v>
      </c>
      <c r="K28" s="22">
        <f>I28*J28</f>
        <v>0</v>
      </c>
    </row>
    <row r="29" spans="1:11" s="2" customFormat="1">
      <c r="A29" s="45" t="s">
        <v>76</v>
      </c>
      <c r="B29" s="45"/>
      <c r="C29" s="21"/>
      <c r="D29" s="18">
        <v>8</v>
      </c>
      <c r="E29" s="22">
        <f>C29*D29</f>
        <v>0</v>
      </c>
      <c r="F29" s="36"/>
      <c r="G29" s="45" t="s">
        <v>20</v>
      </c>
      <c r="H29" s="46"/>
      <c r="I29" s="21"/>
      <c r="J29" s="18">
        <v>43</v>
      </c>
      <c r="K29" s="22">
        <f t="shared" ref="K29:K31" si="3">I29*J29</f>
        <v>0</v>
      </c>
    </row>
    <row r="30" spans="1:11" s="1" customFormat="1">
      <c r="A30" s="45" t="s">
        <v>57</v>
      </c>
      <c r="B30" s="45"/>
      <c r="C30" s="21"/>
      <c r="D30" s="18">
        <v>7.5</v>
      </c>
      <c r="E30" s="22">
        <f t="shared" ref="E30:E38" si="4">C30*D30</f>
        <v>0</v>
      </c>
      <c r="F30" s="36"/>
      <c r="G30" s="45" t="s">
        <v>53</v>
      </c>
      <c r="H30" s="46"/>
      <c r="I30" s="21"/>
      <c r="J30" s="18">
        <v>35</v>
      </c>
      <c r="K30" s="22">
        <f t="shared" si="3"/>
        <v>0</v>
      </c>
    </row>
    <row r="31" spans="1:11" s="1" customFormat="1">
      <c r="A31" s="39" t="s">
        <v>78</v>
      </c>
      <c r="B31" s="39"/>
      <c r="C31" s="21"/>
      <c r="D31" s="18">
        <v>7.5</v>
      </c>
      <c r="E31" s="22">
        <f t="shared" si="4"/>
        <v>0</v>
      </c>
      <c r="F31" s="36"/>
      <c r="G31" s="45" t="s">
        <v>69</v>
      </c>
      <c r="H31" s="46"/>
      <c r="I31" s="21"/>
      <c r="J31" s="18">
        <v>33</v>
      </c>
      <c r="K31" s="22">
        <f t="shared" si="3"/>
        <v>0</v>
      </c>
    </row>
    <row r="32" spans="1:11" s="1" customFormat="1">
      <c r="A32" s="45" t="s">
        <v>3</v>
      </c>
      <c r="B32" s="45"/>
      <c r="C32" s="21"/>
      <c r="D32" s="18">
        <v>8.5</v>
      </c>
      <c r="E32" s="22">
        <f t="shared" si="4"/>
        <v>0</v>
      </c>
      <c r="F32" s="36"/>
      <c r="G32" s="23" t="s">
        <v>74</v>
      </c>
      <c r="H32" s="48"/>
      <c r="I32" s="48"/>
      <c r="J32" s="48"/>
      <c r="K32" s="48"/>
    </row>
    <row r="33" spans="1:11" s="1" customFormat="1">
      <c r="A33" s="45" t="s">
        <v>4</v>
      </c>
      <c r="B33" s="45"/>
      <c r="C33" s="21"/>
      <c r="D33" s="18">
        <v>7</v>
      </c>
      <c r="E33" s="22">
        <f t="shared" si="4"/>
        <v>0</v>
      </c>
      <c r="F33" s="36"/>
      <c r="G33" s="44" t="s">
        <v>5</v>
      </c>
      <c r="H33" s="44"/>
      <c r="I33" s="44"/>
      <c r="J33" s="44"/>
      <c r="K33" s="44"/>
    </row>
    <row r="34" spans="1:11" s="1" customFormat="1">
      <c r="A34" s="45" t="s">
        <v>58</v>
      </c>
      <c r="B34" s="45"/>
      <c r="C34" s="21"/>
      <c r="D34" s="18">
        <v>6.5</v>
      </c>
      <c r="E34" s="22">
        <f t="shared" si="4"/>
        <v>0</v>
      </c>
      <c r="F34" s="36"/>
      <c r="G34" s="45" t="s">
        <v>66</v>
      </c>
      <c r="H34" s="46"/>
      <c r="I34" s="21"/>
      <c r="J34" s="18">
        <v>5</v>
      </c>
      <c r="K34" s="22">
        <f>I34*J34</f>
        <v>0</v>
      </c>
    </row>
    <row r="35" spans="1:11" s="1" customFormat="1">
      <c r="A35" s="45" t="s">
        <v>77</v>
      </c>
      <c r="B35" s="45"/>
      <c r="C35" s="21"/>
      <c r="D35" s="18">
        <v>6.5</v>
      </c>
      <c r="E35" s="22">
        <f t="shared" si="4"/>
        <v>0</v>
      </c>
      <c r="F35" s="36"/>
      <c r="G35" s="45" t="s">
        <v>65</v>
      </c>
      <c r="H35" s="46"/>
      <c r="I35" s="21"/>
      <c r="J35" s="18">
        <v>5</v>
      </c>
      <c r="K35" s="22">
        <f t="shared" ref="K35:K41" si="5">I35*J35</f>
        <v>0</v>
      </c>
    </row>
    <row r="36" spans="1:11" s="1" customFormat="1">
      <c r="A36" s="45" t="s">
        <v>27</v>
      </c>
      <c r="B36" s="45"/>
      <c r="C36" s="21"/>
      <c r="D36" s="18">
        <v>4.5</v>
      </c>
      <c r="E36" s="22">
        <f t="shared" si="4"/>
        <v>0</v>
      </c>
      <c r="F36" s="36"/>
      <c r="G36" s="45" t="s">
        <v>64</v>
      </c>
      <c r="H36" s="46"/>
      <c r="I36" s="21"/>
      <c r="J36" s="18">
        <v>5</v>
      </c>
      <c r="K36" s="22">
        <f t="shared" si="5"/>
        <v>0</v>
      </c>
    </row>
    <row r="37" spans="1:11" s="1" customFormat="1">
      <c r="A37" s="45" t="s">
        <v>28</v>
      </c>
      <c r="B37" s="45"/>
      <c r="C37" s="21"/>
      <c r="D37" s="18">
        <v>6.5</v>
      </c>
      <c r="E37" s="22">
        <f t="shared" si="4"/>
        <v>0</v>
      </c>
      <c r="F37" s="36"/>
      <c r="G37" s="45" t="s">
        <v>63</v>
      </c>
      <c r="H37" s="46"/>
      <c r="I37" s="21"/>
      <c r="J37" s="18">
        <v>5</v>
      </c>
      <c r="K37" s="22">
        <f t="shared" si="5"/>
        <v>0</v>
      </c>
    </row>
    <row r="38" spans="1:11" s="1" customFormat="1">
      <c r="A38" s="47" t="s">
        <v>56</v>
      </c>
      <c r="B38" s="47"/>
      <c r="C38" s="21"/>
      <c r="D38" s="33"/>
      <c r="E38" s="22">
        <f t="shared" si="4"/>
        <v>0</v>
      </c>
      <c r="F38" s="36"/>
      <c r="G38" s="45" t="s">
        <v>62</v>
      </c>
      <c r="H38" s="46"/>
      <c r="I38" s="21"/>
      <c r="J38" s="18">
        <v>5</v>
      </c>
      <c r="K38" s="22">
        <f t="shared" si="5"/>
        <v>0</v>
      </c>
    </row>
    <row r="39" spans="1:11" s="1" customFormat="1" ht="12" customHeight="1">
      <c r="A39" s="23" t="s">
        <v>74</v>
      </c>
      <c r="B39" s="48"/>
      <c r="C39" s="48"/>
      <c r="D39" s="48"/>
      <c r="E39" s="48"/>
      <c r="F39" s="24"/>
      <c r="G39" s="45" t="s">
        <v>59</v>
      </c>
      <c r="H39" s="46"/>
      <c r="I39" s="21"/>
      <c r="J39" s="18">
        <v>5</v>
      </c>
      <c r="K39" s="22">
        <f t="shared" si="5"/>
        <v>0</v>
      </c>
    </row>
    <row r="40" spans="1:11" s="1" customFormat="1" ht="12" customHeight="1">
      <c r="A40" s="44" t="s">
        <v>72</v>
      </c>
      <c r="B40" s="44"/>
      <c r="C40" s="44"/>
      <c r="D40" s="44"/>
      <c r="E40" s="44"/>
      <c r="F40" s="24"/>
      <c r="G40" s="45" t="s">
        <v>22</v>
      </c>
      <c r="H40" s="46"/>
      <c r="I40" s="21"/>
      <c r="J40" s="18">
        <v>5</v>
      </c>
      <c r="K40" s="22">
        <f t="shared" si="5"/>
        <v>0</v>
      </c>
    </row>
    <row r="41" spans="1:11" s="1" customFormat="1" ht="12" customHeight="1">
      <c r="A41" s="45" t="s">
        <v>23</v>
      </c>
      <c r="B41" s="46"/>
      <c r="C41" s="21"/>
      <c r="D41" s="18">
        <v>2.75</v>
      </c>
      <c r="E41" s="22">
        <f>C41*D41</f>
        <v>0</v>
      </c>
      <c r="F41" s="36"/>
      <c r="G41" s="45" t="s">
        <v>54</v>
      </c>
      <c r="H41" s="46"/>
      <c r="I41" s="21"/>
      <c r="J41" s="18">
        <v>8.4</v>
      </c>
      <c r="K41" s="22">
        <f t="shared" si="5"/>
        <v>0</v>
      </c>
    </row>
    <row r="42" spans="1:11" s="1" customFormat="1" ht="12" customHeight="1">
      <c r="A42" s="45" t="s">
        <v>67</v>
      </c>
      <c r="B42" s="46"/>
      <c r="C42" s="21"/>
      <c r="D42" s="18">
        <v>3</v>
      </c>
      <c r="E42" s="22">
        <f t="shared" ref="E42:E49" si="6">C42*D42</f>
        <v>0</v>
      </c>
      <c r="F42" s="10"/>
      <c r="G42" s="23" t="s">
        <v>74</v>
      </c>
      <c r="H42" s="48"/>
      <c r="I42" s="48"/>
      <c r="J42" s="48"/>
      <c r="K42" s="48"/>
    </row>
    <row r="43" spans="1:11" s="1" customFormat="1" ht="12" customHeight="1">
      <c r="A43" s="45" t="s">
        <v>38</v>
      </c>
      <c r="B43" s="46"/>
      <c r="C43" s="21"/>
      <c r="D43" s="18">
        <v>3.25</v>
      </c>
      <c r="E43" s="22">
        <f t="shared" si="6"/>
        <v>0</v>
      </c>
      <c r="F43" s="36"/>
      <c r="G43" s="44" t="s">
        <v>30</v>
      </c>
      <c r="H43" s="44"/>
      <c r="I43" s="44"/>
      <c r="J43" s="44"/>
      <c r="K43" s="44"/>
    </row>
    <row r="44" spans="1:11" s="2" customFormat="1">
      <c r="A44" s="45" t="s">
        <v>24</v>
      </c>
      <c r="B44" s="46"/>
      <c r="C44" s="21"/>
      <c r="D44" s="18">
        <v>2.75</v>
      </c>
      <c r="E44" s="22">
        <f t="shared" si="6"/>
        <v>0</v>
      </c>
      <c r="F44" s="36"/>
      <c r="G44" s="47" t="s">
        <v>31</v>
      </c>
      <c r="H44" s="65"/>
      <c r="I44" s="21"/>
      <c r="J44" s="33"/>
      <c r="K44" s="22">
        <f>I44*J44</f>
        <v>0</v>
      </c>
    </row>
    <row r="45" spans="1:11" s="1" customFormat="1">
      <c r="A45" s="45" t="s">
        <v>40</v>
      </c>
      <c r="B45" s="46"/>
      <c r="C45" s="21"/>
      <c r="D45" s="18">
        <v>3.75</v>
      </c>
      <c r="E45" s="22">
        <f t="shared" si="6"/>
        <v>0</v>
      </c>
      <c r="F45" s="36"/>
      <c r="G45" s="47" t="s">
        <v>32</v>
      </c>
      <c r="H45" s="65"/>
      <c r="I45" s="21"/>
      <c r="J45" s="33"/>
      <c r="K45" s="22">
        <f t="shared" ref="K45:K47" si="7">I45*J45</f>
        <v>0</v>
      </c>
    </row>
    <row r="46" spans="1:11" s="1" customFormat="1">
      <c r="A46" s="45" t="s">
        <v>25</v>
      </c>
      <c r="B46" s="46"/>
      <c r="C46" s="21"/>
      <c r="D46" s="18">
        <v>2.75</v>
      </c>
      <c r="E46" s="22">
        <f t="shared" si="6"/>
        <v>0</v>
      </c>
      <c r="F46" s="36"/>
      <c r="G46" s="45" t="s">
        <v>60</v>
      </c>
      <c r="H46" s="46"/>
      <c r="I46" s="21"/>
      <c r="J46" s="18">
        <v>2.5</v>
      </c>
      <c r="K46" s="22">
        <f t="shared" si="7"/>
        <v>0</v>
      </c>
    </row>
    <row r="47" spans="1:11" s="1" customFormat="1">
      <c r="A47" s="45" t="s">
        <v>26</v>
      </c>
      <c r="B47" s="46"/>
      <c r="C47" s="21"/>
      <c r="D47" s="18">
        <v>2.5</v>
      </c>
      <c r="E47" s="22">
        <f t="shared" si="6"/>
        <v>0</v>
      </c>
      <c r="F47" s="36"/>
      <c r="G47" s="45" t="s">
        <v>61</v>
      </c>
      <c r="H47" s="46"/>
      <c r="I47" s="21"/>
      <c r="J47" s="18">
        <v>6</v>
      </c>
      <c r="K47" s="22">
        <f t="shared" si="7"/>
        <v>0</v>
      </c>
    </row>
    <row r="48" spans="1:11" s="1" customFormat="1" ht="12" customHeight="1">
      <c r="A48" s="45" t="s">
        <v>39</v>
      </c>
      <c r="B48" s="46"/>
      <c r="C48" s="21"/>
      <c r="D48" s="18">
        <v>2.75</v>
      </c>
      <c r="E48" s="22">
        <f t="shared" si="6"/>
        <v>0</v>
      </c>
      <c r="F48" s="32"/>
      <c r="G48" s="23" t="s">
        <v>74</v>
      </c>
      <c r="H48" s="48"/>
      <c r="I48" s="48"/>
      <c r="J48" s="48"/>
      <c r="K48" s="48"/>
    </row>
    <row r="49" spans="1:11" s="1" customFormat="1">
      <c r="A49" s="45" t="s">
        <v>68</v>
      </c>
      <c r="B49" s="46"/>
      <c r="C49" s="21"/>
      <c r="D49" s="18">
        <v>2</v>
      </c>
      <c r="E49" s="22">
        <f t="shared" si="6"/>
        <v>0</v>
      </c>
      <c r="F49" s="32"/>
      <c r="G49" s="44" t="s">
        <v>51</v>
      </c>
      <c r="H49" s="44"/>
      <c r="I49" s="44"/>
      <c r="J49" s="44"/>
      <c r="K49" s="44"/>
    </row>
    <row r="50" spans="1:11" s="1" customFormat="1">
      <c r="A50" s="23" t="s">
        <v>74</v>
      </c>
      <c r="B50" s="48"/>
      <c r="C50" s="48"/>
      <c r="D50" s="48"/>
      <c r="E50" s="48"/>
      <c r="F50" s="32"/>
      <c r="G50" s="45" t="s">
        <v>47</v>
      </c>
      <c r="H50" s="46"/>
      <c r="I50" s="21"/>
      <c r="J50" s="18">
        <v>3</v>
      </c>
      <c r="K50" s="22">
        <f>I50*J50</f>
        <v>0</v>
      </c>
    </row>
    <row r="51" spans="1:11" s="1" customFormat="1">
      <c r="A51" s="44" t="s">
        <v>42</v>
      </c>
      <c r="B51" s="44"/>
      <c r="C51" s="44"/>
      <c r="D51" s="44"/>
      <c r="E51" s="44"/>
      <c r="F51" s="36"/>
      <c r="G51" s="47"/>
      <c r="H51" s="65"/>
      <c r="I51" s="21"/>
      <c r="J51" s="33"/>
      <c r="K51" s="22">
        <f t="shared" ref="K51:K52" si="8">I51*J51</f>
        <v>0</v>
      </c>
    </row>
    <row r="52" spans="1:11" s="1" customFormat="1">
      <c r="A52" s="47"/>
      <c r="B52" s="65"/>
      <c r="C52" s="21"/>
      <c r="D52" s="33"/>
      <c r="E52" s="22">
        <f t="shared" ref="E52:E58" si="9">C52*D52</f>
        <v>0</v>
      </c>
      <c r="F52" s="10"/>
      <c r="G52" s="47"/>
      <c r="H52" s="65"/>
      <c r="I52" s="21"/>
      <c r="J52" s="33"/>
      <c r="K52" s="22">
        <f t="shared" si="8"/>
        <v>0</v>
      </c>
    </row>
    <row r="53" spans="1:11" s="1" customFormat="1">
      <c r="A53" s="47"/>
      <c r="B53" s="65"/>
      <c r="C53" s="21"/>
      <c r="D53" s="33"/>
      <c r="E53" s="22">
        <f t="shared" si="9"/>
        <v>0</v>
      </c>
      <c r="F53" s="36"/>
      <c r="G53" s="23" t="s">
        <v>74</v>
      </c>
      <c r="H53" s="48"/>
      <c r="I53" s="48"/>
      <c r="J53" s="48"/>
      <c r="K53" s="48"/>
    </row>
    <row r="54" spans="1:11" s="2" customFormat="1">
      <c r="A54" s="47"/>
      <c r="B54" s="65"/>
      <c r="C54" s="21"/>
      <c r="D54" s="33"/>
      <c r="E54" s="22">
        <f t="shared" si="9"/>
        <v>0</v>
      </c>
      <c r="F54" s="27"/>
      <c r="G54" s="44" t="s">
        <v>21</v>
      </c>
      <c r="H54" s="44"/>
      <c r="I54" s="44"/>
      <c r="J54" s="44"/>
      <c r="K54" s="44"/>
    </row>
    <row r="55" spans="1:11" s="1" customFormat="1">
      <c r="A55" s="47"/>
      <c r="B55" s="65"/>
      <c r="C55" s="21"/>
      <c r="D55" s="33"/>
      <c r="E55" s="22">
        <f t="shared" si="9"/>
        <v>0</v>
      </c>
      <c r="F55" s="27"/>
      <c r="G55" s="45" t="s">
        <v>43</v>
      </c>
      <c r="H55" s="46"/>
      <c r="I55" s="21"/>
      <c r="J55" s="18">
        <v>20</v>
      </c>
      <c r="K55" s="22">
        <f>I55*J55</f>
        <v>0</v>
      </c>
    </row>
    <row r="56" spans="1:11" s="1" customFormat="1">
      <c r="A56" s="42"/>
      <c r="B56" s="43"/>
      <c r="C56" s="21"/>
      <c r="D56" s="33"/>
      <c r="E56" s="22">
        <f t="shared" si="9"/>
        <v>0</v>
      </c>
      <c r="F56" s="27"/>
      <c r="G56" s="45" t="s">
        <v>44</v>
      </c>
      <c r="H56" s="46"/>
      <c r="I56" s="21"/>
      <c r="J56" s="18">
        <v>30</v>
      </c>
      <c r="K56" s="22">
        <f t="shared" ref="K56:K57" si="10">I56*J56</f>
        <v>0</v>
      </c>
    </row>
    <row r="57" spans="1:11" s="1" customFormat="1">
      <c r="A57" s="47"/>
      <c r="B57" s="65"/>
      <c r="C57" s="21"/>
      <c r="D57" s="33"/>
      <c r="E57" s="22">
        <f t="shared" si="9"/>
        <v>0</v>
      </c>
      <c r="F57" s="27"/>
      <c r="G57" s="47"/>
      <c r="H57" s="65"/>
      <c r="I57" s="21"/>
      <c r="J57" s="33"/>
      <c r="K57" s="22">
        <f t="shared" si="10"/>
        <v>0</v>
      </c>
    </row>
    <row r="58" spans="1:11" s="1" customFormat="1" ht="12" customHeight="1">
      <c r="A58" s="47"/>
      <c r="B58" s="65"/>
      <c r="C58" s="21"/>
      <c r="D58" s="33"/>
      <c r="E58" s="22">
        <f t="shared" si="9"/>
        <v>0</v>
      </c>
      <c r="F58" s="27"/>
      <c r="G58" s="23" t="s">
        <v>74</v>
      </c>
      <c r="H58" s="48"/>
      <c r="I58" s="48"/>
      <c r="J58" s="48"/>
      <c r="K58" s="48"/>
    </row>
    <row r="59" spans="1:11" s="1" customFormat="1">
      <c r="A59" s="47"/>
      <c r="B59" s="47"/>
      <c r="C59" s="29"/>
      <c r="D59" s="33"/>
      <c r="E59" s="22"/>
      <c r="F59" s="27"/>
      <c r="G59" s="44" t="s">
        <v>33</v>
      </c>
      <c r="H59" s="44"/>
      <c r="I59" s="44"/>
      <c r="J59" s="44"/>
      <c r="K59" s="44"/>
    </row>
    <row r="60" spans="1:11" s="1" customFormat="1">
      <c r="A60" s="44" t="s">
        <v>79</v>
      </c>
      <c r="B60" s="44"/>
      <c r="C60" s="44"/>
      <c r="D60" s="44"/>
      <c r="E60" s="44"/>
      <c r="F60" s="27"/>
      <c r="G60" s="36" t="s">
        <v>34</v>
      </c>
      <c r="H60" s="25"/>
      <c r="I60" s="25"/>
      <c r="J60" s="25"/>
      <c r="K60" s="30">
        <f>SUM(E17:E20,K17:K25,E23:E26,E41:E49,E52:E58,E29:E38,K28:K31,K34:K41,K44:K47,K50:K52,K55:K57)</f>
        <v>0</v>
      </c>
    </row>
    <row r="61" spans="1:11" s="1" customFormat="1">
      <c r="A61" s="71"/>
      <c r="B61" s="72"/>
      <c r="C61" s="72"/>
      <c r="D61" s="72"/>
      <c r="E61" s="73"/>
      <c r="F61" s="27"/>
      <c r="G61" s="28" t="s">
        <v>35</v>
      </c>
      <c r="H61" s="35"/>
      <c r="I61" s="35"/>
      <c r="J61" s="35"/>
      <c r="K61" s="30">
        <f>(K60-K44-K45-K51-K50-K52)/1.06</f>
        <v>0</v>
      </c>
    </row>
    <row r="62" spans="1:11" s="1" customFormat="1">
      <c r="A62" s="74"/>
      <c r="B62" s="75"/>
      <c r="C62" s="75"/>
      <c r="D62" s="75"/>
      <c r="E62" s="76"/>
      <c r="F62" s="27"/>
      <c r="G62" s="28" t="s">
        <v>49</v>
      </c>
      <c r="H62" s="35"/>
      <c r="I62" s="35"/>
      <c r="J62" s="35"/>
      <c r="K62" s="30">
        <f>(K44+K45)/1.21</f>
        <v>0</v>
      </c>
    </row>
    <row r="63" spans="1:11" s="1" customFormat="1">
      <c r="A63" s="71"/>
      <c r="B63" s="72"/>
      <c r="C63" s="72"/>
      <c r="D63" s="72"/>
      <c r="E63" s="73"/>
      <c r="F63" s="27"/>
      <c r="G63" s="28" t="s">
        <v>50</v>
      </c>
      <c r="H63" s="35"/>
      <c r="I63" s="35"/>
      <c r="J63" s="35"/>
      <c r="K63" s="30">
        <f>(K50+K51+K52)/1.21</f>
        <v>0</v>
      </c>
    </row>
    <row r="64" spans="1:11" s="1" customFormat="1" ht="13.95" customHeight="1">
      <c r="A64" s="74"/>
      <c r="B64" s="75"/>
      <c r="C64" s="75"/>
      <c r="D64" s="75"/>
      <c r="E64" s="76"/>
      <c r="F64" s="27"/>
      <c r="G64" s="36" t="s">
        <v>36</v>
      </c>
      <c r="H64" s="25"/>
      <c r="I64" s="25"/>
      <c r="J64" s="25"/>
      <c r="K64" s="30">
        <f>IFERROR(K60/B14,0)</f>
        <v>0</v>
      </c>
    </row>
    <row r="65" spans="1:11" s="28" customFormat="1" ht="10.199999999999999" customHeight="1">
      <c r="A65" s="15"/>
      <c r="B65" s="41"/>
      <c r="C65" s="41"/>
      <c r="D65" s="26"/>
      <c r="E65" s="41"/>
      <c r="F65" s="40"/>
      <c r="G65" s="19"/>
      <c r="H65" s="20"/>
      <c r="I65" s="20"/>
      <c r="J65" s="20"/>
      <c r="K65" s="26"/>
    </row>
    <row r="66" spans="1:11" s="1" customFormat="1" ht="42" customHeight="1">
      <c r="A66" s="70" t="s">
        <v>48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>
      <c r="A67" s="31"/>
    </row>
    <row r="68" spans="1:11">
      <c r="A68" s="1"/>
      <c r="B68" s="1"/>
      <c r="C68" s="1"/>
      <c r="D68" s="1"/>
      <c r="E68" s="1"/>
    </row>
    <row r="69" spans="1:11">
      <c r="A69" s="31"/>
      <c r="J69" s="34"/>
    </row>
  </sheetData>
  <sheetProtection sheet="1" objects="1" scenarios="1" selectLockedCells="1"/>
  <mergeCells count="110">
    <mergeCell ref="G30:H30"/>
    <mergeCell ref="H1:K1"/>
    <mergeCell ref="A1:G1"/>
    <mergeCell ref="G20:H20"/>
    <mergeCell ref="A25:B25"/>
    <mergeCell ref="B11:E11"/>
    <mergeCell ref="B12:E12"/>
    <mergeCell ref="A16:E16"/>
    <mergeCell ref="A9:K9"/>
    <mergeCell ref="B10:E10"/>
    <mergeCell ref="B14:E14"/>
    <mergeCell ref="H10:K10"/>
    <mergeCell ref="G11:G13"/>
    <mergeCell ref="A18:B18"/>
    <mergeCell ref="G16:K16"/>
    <mergeCell ref="G17:H17"/>
    <mergeCell ref="A17:B17"/>
    <mergeCell ref="B6:E6"/>
    <mergeCell ref="H4:K4"/>
    <mergeCell ref="H5:K5"/>
    <mergeCell ref="H6:K6"/>
    <mergeCell ref="A3:K3"/>
    <mergeCell ref="A2:K2"/>
    <mergeCell ref="B4:E4"/>
    <mergeCell ref="G18:H18"/>
    <mergeCell ref="G24:H24"/>
    <mergeCell ref="G28:H28"/>
    <mergeCell ref="A20:B20"/>
    <mergeCell ref="G19:H19"/>
    <mergeCell ref="A23:B23"/>
    <mergeCell ref="G25:H25"/>
    <mergeCell ref="G29:H29"/>
    <mergeCell ref="A26:B26"/>
    <mergeCell ref="G23:H23"/>
    <mergeCell ref="B27:E27"/>
    <mergeCell ref="A28:E28"/>
    <mergeCell ref="H26:K26"/>
    <mergeCell ref="G27:K27"/>
    <mergeCell ref="B5:E5"/>
    <mergeCell ref="A66:K66"/>
    <mergeCell ref="G39:H39"/>
    <mergeCell ref="G46:H46"/>
    <mergeCell ref="G38:H38"/>
    <mergeCell ref="G40:H40"/>
    <mergeCell ref="G41:H41"/>
    <mergeCell ref="G44:H44"/>
    <mergeCell ref="G45:H45"/>
    <mergeCell ref="G47:H47"/>
    <mergeCell ref="G51:H51"/>
    <mergeCell ref="H48:K48"/>
    <mergeCell ref="G50:H50"/>
    <mergeCell ref="H42:K42"/>
    <mergeCell ref="H53:K53"/>
    <mergeCell ref="A44:B44"/>
    <mergeCell ref="G52:H52"/>
    <mergeCell ref="G57:H57"/>
    <mergeCell ref="H58:K58"/>
    <mergeCell ref="A60:E60"/>
    <mergeCell ref="A61:E62"/>
    <mergeCell ref="A63:E64"/>
    <mergeCell ref="A46:B46"/>
    <mergeCell ref="A47:B47"/>
    <mergeCell ref="A52:B52"/>
    <mergeCell ref="A53:B53"/>
    <mergeCell ref="A54:B54"/>
    <mergeCell ref="A55:B55"/>
    <mergeCell ref="A57:B57"/>
    <mergeCell ref="A58:B58"/>
    <mergeCell ref="A59:B59"/>
    <mergeCell ref="A48:B48"/>
    <mergeCell ref="B7:E7"/>
    <mergeCell ref="A49:B49"/>
    <mergeCell ref="B50:E50"/>
    <mergeCell ref="A51:E51"/>
    <mergeCell ref="A30:B30"/>
    <mergeCell ref="G59:K59"/>
    <mergeCell ref="A37:B37"/>
    <mergeCell ref="A38:B38"/>
    <mergeCell ref="B39:E39"/>
    <mergeCell ref="A40:E40"/>
    <mergeCell ref="H7:K8"/>
    <mergeCell ref="H11:K14"/>
    <mergeCell ref="G21:H21"/>
    <mergeCell ref="A19:B19"/>
    <mergeCell ref="A32:B32"/>
    <mergeCell ref="G36:H36"/>
    <mergeCell ref="A41:B41"/>
    <mergeCell ref="G31:H31"/>
    <mergeCell ref="H32:K32"/>
    <mergeCell ref="B21:E21"/>
    <mergeCell ref="A22:E22"/>
    <mergeCell ref="A24:B24"/>
    <mergeCell ref="G22:H22"/>
    <mergeCell ref="A29:B29"/>
    <mergeCell ref="G55:H55"/>
    <mergeCell ref="G56:H56"/>
    <mergeCell ref="G54:K54"/>
    <mergeCell ref="G49:K49"/>
    <mergeCell ref="G43:K43"/>
    <mergeCell ref="G33:K33"/>
    <mergeCell ref="A35:B35"/>
    <mergeCell ref="A45:B45"/>
    <mergeCell ref="G37:H37"/>
    <mergeCell ref="A34:B34"/>
    <mergeCell ref="G34:H34"/>
    <mergeCell ref="A33:B33"/>
    <mergeCell ref="A42:B42"/>
    <mergeCell ref="A43:B43"/>
    <mergeCell ref="G35:H35"/>
    <mergeCell ref="A36:B36"/>
  </mergeCells>
  <dataValidations count="1">
    <dataValidation type="whole" allowBlank="1" showInputMessage="1" showErrorMessage="1" error="Merci d'encoder un nombre entier" sqref="C41:C49 C29:C38 C52:C59 I44:I47 I55:I57 I34:I40 I28:I30 I50:I52 I17:I25 C24:C26 C17:C20">
      <formula1>0</formula1>
      <formula2>999</formula2>
    </dataValidation>
  </dataValidations>
  <printOptions horizontalCentered="1"/>
  <pageMargins left="0.19685039370078741" right="0.19685039370078741" top="0.39370078740157483" bottom="0.39370078740157483" header="0.31496062992125984" footer="0.11811023622047245"/>
  <pageSetup paperSize="9" scale="95" orientation="portrait" r:id="rId1"/>
  <headerFooter>
    <oddFooter>&amp;C&amp;9PANDIN - www.pandin.be - M : info@pandin.be - T : +32 2 513 12 09 - TVA 0862 470 946 - IBAN : BE63 31015711 2808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Pandin</dc:creator>
  <cp:lastModifiedBy>Pandin</cp:lastModifiedBy>
  <cp:lastPrinted>2025-09-25T20:48:20Z</cp:lastPrinted>
  <dcterms:created xsi:type="dcterms:W3CDTF">2016-08-23T11:43:57Z</dcterms:created>
  <dcterms:modified xsi:type="dcterms:W3CDTF">2025-10-14T16:52:39Z</dcterms:modified>
</cp:coreProperties>
</file>